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18. 09.2015_ЗФ" sheetId="1" r:id="rId1"/>
    <sheet name="18.09.2015 (капітальні)" sheetId="2" r:id="rId2"/>
    <sheet name="КЕКВ" sheetId="3" r:id="rId3"/>
  </sheets>
  <definedNames>
    <definedName name="_xlnm.Print_Area" localSheetId="0">'18. 09.2015_ЗФ'!$A$3:$I$16</definedName>
    <definedName name="_xlnm.Print_Area" localSheetId="1">'18.09.2015 (капітальні)'!$A$1:$I$14</definedName>
    <definedName name="_xlnm.Print_Area" localSheetId="2">'КЕКВ'!$A$1:$L$31</definedName>
  </definedNames>
  <calcPr fullCalcOnLoad="1" fullPrecision="0"/>
</workbook>
</file>

<file path=xl/sharedStrings.xml><?xml version="1.0" encoding="utf-8"?>
<sst xmlns="http://schemas.openxmlformats.org/spreadsheetml/2006/main" count="75" uniqueCount="48">
  <si>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</si>
  <si>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</si>
  <si>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</si>
  <si>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</si>
  <si>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</si>
  <si>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</si>
  <si>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</si>
  <si>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</si>
  <si>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</si>
  <si>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</si>
  <si>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</si>
  <si>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</si>
  <si>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</si>
  <si>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</si>
  <si>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</si>
  <si>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</si>
  <si>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</si>
  <si>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</si>
  <si>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</si>
  <si>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</si>
  <si>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</si>
  <si>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</si>
  <si>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</si>
  <si>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</si>
  <si>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</si>
  <si>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</si>
  <si>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</si>
  <si>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</si>
  <si>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</si>
  <si>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</si>
  <si>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</si>
  <si>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</si>
  <si>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</si>
  <si>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</si>
  <si>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</si>
  <si>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</si>
  <si>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</si>
  <si>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</si>
  <si>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</si>
  <si>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</si>
  <si>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</si>
  <si>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</si>
  <si>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Уточнений план на 9 міс.</t>
  </si>
  <si>
    <t xml:space="preserve">9 міс. </t>
  </si>
  <si>
    <t>Профінансовано за тиждень з 28.08.2015  по 17.09.2015</t>
  </si>
  <si>
    <t>Всього профінансовано на 18.09.2015 р.</t>
  </si>
  <si>
    <t xml:space="preserve">станом на 18.09.2015 року </t>
  </si>
  <si>
    <t>Профінансовано за тиждень з 11.09.2015  по 17.09.2015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</si>
</sst>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</numFmts>
  <fonts count="30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b/>
      <sz val="12"/>
      <color indexed="8"/>
      <name val="Times New Roman"/>
      <family val="1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82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8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180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28" fillId="0" borderId="0" xfId="52" applyFont="1" applyFill="1" applyAlignment="1">
      <alignment horizontal="center" vertical="center"/>
      <protection/>
    </xf>
    <xf numFmtId="0" fontId="0" fillId="0" borderId="10" xfId="0" applyNumberFormat="1" applyFill="1" applyBorder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/>
    </xf>
    <xf numFmtId="2" fontId="29" fillId="0" borderId="10" xfId="54" applyNumberFormat="1" applyFill="1" applyBorder="1">
      <alignment/>
      <protection/>
    </xf>
    <xf numFmtId="2" fontId="9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>
      <alignment vertical="center" wrapText="1"/>
    </xf>
    <xf numFmtId="2" fontId="29" fillId="0" borderId="10" xfId="53" applyNumberFormat="1" applyFill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4" fontId="29" fillId="0" borderId="10" xfId="55" applyNumberFormat="1" applyBorder="1" applyAlignment="1">
      <alignment horizontal="center" vertical="center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180" fontId="8" fillId="0" borderId="10" xfId="52" applyNumberFormat="1" applyFont="1" applyFill="1" applyBorder="1" applyAlignment="1">
      <alignment horizontal="center" vertical="center"/>
      <protection/>
    </xf>
    <xf numFmtId="4" fontId="7" fillId="0" borderId="14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180" fontId="7" fillId="0" borderId="10" xfId="52" applyNumberFormat="1" applyFont="1" applyFill="1" applyBorder="1" applyAlignment="1">
      <alignment horizontal="center" vertical="center"/>
      <protection/>
    </xf>
    <xf numFmtId="4" fontId="8" fillId="0" borderId="14" xfId="52" applyNumberFormat="1" applyFont="1" applyFill="1" applyBorder="1" applyAlignment="1">
      <alignment horizontal="center" vertical="center"/>
      <protection/>
    </xf>
    <xf numFmtId="180" fontId="10" fillId="0" borderId="10" xfId="52" applyNumberFormat="1" applyFont="1" applyFill="1" applyBorder="1" applyAlignment="1">
      <alignment horizontal="center" vertical="center"/>
      <protection/>
    </xf>
    <xf numFmtId="0" fontId="29" fillId="0" borderId="11" xfId="53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14" xfId="53" applyFill="1" applyBorder="1" applyAlignment="1">
      <alignment horizontal="left" wrapText="1"/>
      <protection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9" fillId="0" borderId="11" xfId="53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__. 05.2015_ЗФ" xfId="53"/>
    <cellStyle name="Обычный_15.05.2015 (капітальні)" xfId="54"/>
    <cellStyle name="Обычный_КЕК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BM9" activePane="bottomLeft" state="frozen"/>
      <selection pane="topLeft" activeCell="A1" sqref="A1"/>
      <selection pane="bottomLeft" activeCell="F9" sqref="F9"/>
    </sheetView>
  </sheetViews>
  <sheetFormatPr defaultColWidth="11.5742187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 t="s">
        <v>46</v>
      </c>
      <c r="B4" s="45"/>
      <c r="C4" s="45"/>
      <c r="D4" s="45"/>
      <c r="E4" s="45"/>
      <c r="F4" s="45"/>
      <c r="G4" s="45"/>
      <c r="H4" s="45"/>
      <c r="I4" s="45"/>
    </row>
    <row r="6" spans="8:9" ht="12.75">
      <c r="H6" s="12"/>
      <c r="I6" s="12" t="s">
        <v>0</v>
      </c>
    </row>
    <row r="7" spans="1:9" ht="22.5" customHeight="1">
      <c r="A7" s="54" t="s">
        <v>5</v>
      </c>
      <c r="B7" s="54"/>
      <c r="C7" s="46" t="s">
        <v>1</v>
      </c>
      <c r="D7" s="47" t="s">
        <v>42</v>
      </c>
      <c r="E7" s="46" t="s">
        <v>45</v>
      </c>
      <c r="F7" s="41" t="s">
        <v>47</v>
      </c>
      <c r="G7" s="47" t="s">
        <v>41</v>
      </c>
      <c r="H7" s="52" t="s">
        <v>2</v>
      </c>
      <c r="I7" s="53"/>
    </row>
    <row r="8" spans="1:9" ht="31.5" customHeight="1">
      <c r="A8" s="55"/>
      <c r="B8" s="55"/>
      <c r="C8" s="41"/>
      <c r="D8" s="48"/>
      <c r="E8" s="41"/>
      <c r="F8" s="42"/>
      <c r="G8" s="48"/>
      <c r="H8" s="13" t="s">
        <v>43</v>
      </c>
      <c r="I8" s="14" t="s">
        <v>3</v>
      </c>
    </row>
    <row r="9" spans="1:9" ht="39" customHeight="1">
      <c r="A9" s="39" t="s">
        <v>32</v>
      </c>
      <c r="B9" s="43"/>
      <c r="C9" s="6">
        <v>2636274.06</v>
      </c>
      <c r="D9" s="27">
        <v>1992283.06</v>
      </c>
      <c r="E9" s="28">
        <v>1841015.16</v>
      </c>
      <c r="F9" s="28">
        <v>92139.36</v>
      </c>
      <c r="G9" s="29">
        <f aca="true" t="shared" si="0" ref="G9:G15">D9-E9</f>
        <v>151267.9</v>
      </c>
      <c r="H9" s="29">
        <f aca="true" t="shared" si="1" ref="H9:H16">E9/D9*100</f>
        <v>92.41</v>
      </c>
      <c r="I9" s="29">
        <f aca="true" t="shared" si="2" ref="I9:I16">E9/C9*100</f>
        <v>69.83</v>
      </c>
    </row>
    <row r="10" spans="1:9" ht="55.5" customHeight="1">
      <c r="A10" s="39" t="s">
        <v>33</v>
      </c>
      <c r="B10" s="43"/>
      <c r="C10" s="6">
        <v>33726703.37</v>
      </c>
      <c r="D10" s="27">
        <v>24984849.37</v>
      </c>
      <c r="E10" s="28">
        <v>21940896.03</v>
      </c>
      <c r="F10" s="28">
        <v>662618.44</v>
      </c>
      <c r="G10" s="29">
        <f t="shared" si="0"/>
        <v>3043953.34</v>
      </c>
      <c r="H10" s="29">
        <f t="shared" si="1"/>
        <v>87.82</v>
      </c>
      <c r="I10" s="29">
        <f t="shared" si="2"/>
        <v>65.05</v>
      </c>
    </row>
    <row r="11" spans="1:9" ht="39" customHeight="1">
      <c r="A11" s="39" t="s">
        <v>34</v>
      </c>
      <c r="B11" s="40"/>
      <c r="C11" s="6">
        <v>67179362.8</v>
      </c>
      <c r="D11" s="27">
        <v>42712213.9</v>
      </c>
      <c r="E11" s="28">
        <v>41077938.42</v>
      </c>
      <c r="F11" s="28">
        <v>127319.11</v>
      </c>
      <c r="G11" s="29">
        <f t="shared" si="0"/>
        <v>1634275.48</v>
      </c>
      <c r="H11" s="29">
        <f t="shared" si="1"/>
        <v>96.17</v>
      </c>
      <c r="I11" s="29">
        <f t="shared" si="2"/>
        <v>61.15</v>
      </c>
    </row>
    <row r="12" spans="1:9" ht="51" customHeight="1">
      <c r="A12" s="39" t="s">
        <v>35</v>
      </c>
      <c r="B12" s="43"/>
      <c r="C12" s="6">
        <v>3232001.53</v>
      </c>
      <c r="D12" s="27">
        <v>2428190.53</v>
      </c>
      <c r="E12" s="28">
        <v>2276412.41</v>
      </c>
      <c r="F12" s="28">
        <v>123651.02</v>
      </c>
      <c r="G12" s="29">
        <f t="shared" si="0"/>
        <v>151778.12</v>
      </c>
      <c r="H12" s="29">
        <f t="shared" si="1"/>
        <v>93.75</v>
      </c>
      <c r="I12" s="29">
        <f t="shared" si="2"/>
        <v>70.43</v>
      </c>
    </row>
    <row r="13" spans="1:9" ht="39" customHeight="1">
      <c r="A13" s="39" t="s">
        <v>36</v>
      </c>
      <c r="B13" s="40"/>
      <c r="C13" s="6">
        <v>3091060.81</v>
      </c>
      <c r="D13" s="27">
        <v>2521262.81</v>
      </c>
      <c r="E13" s="28">
        <v>2273162.66</v>
      </c>
      <c r="F13" s="28">
        <v>183077.65</v>
      </c>
      <c r="G13" s="29">
        <f t="shared" si="0"/>
        <v>248100.15</v>
      </c>
      <c r="H13" s="29">
        <f t="shared" si="1"/>
        <v>90.16</v>
      </c>
      <c r="I13" s="29">
        <f t="shared" si="2"/>
        <v>73.54</v>
      </c>
    </row>
    <row r="14" spans="1:9" ht="38.25" customHeight="1">
      <c r="A14" s="39" t="s">
        <v>37</v>
      </c>
      <c r="B14" s="40"/>
      <c r="C14" s="6">
        <v>593648.1</v>
      </c>
      <c r="D14" s="27">
        <v>458829.1</v>
      </c>
      <c r="E14" s="28">
        <v>422716.32</v>
      </c>
      <c r="F14" s="28">
        <v>17014.05</v>
      </c>
      <c r="G14" s="29">
        <f t="shared" si="0"/>
        <v>36112.78</v>
      </c>
      <c r="H14" s="29">
        <f t="shared" si="1"/>
        <v>92.13</v>
      </c>
      <c r="I14" s="29">
        <f t="shared" si="2"/>
        <v>71.21</v>
      </c>
    </row>
    <row r="15" spans="1:11" ht="53.25" customHeight="1">
      <c r="A15" s="49" t="s">
        <v>38</v>
      </c>
      <c r="B15" s="40"/>
      <c r="C15" s="6">
        <v>176860</v>
      </c>
      <c r="D15" s="27">
        <v>156760</v>
      </c>
      <c r="E15" s="28">
        <v>128700</v>
      </c>
      <c r="F15" s="28">
        <v>1000</v>
      </c>
      <c r="G15" s="29">
        <f t="shared" si="0"/>
        <v>28060</v>
      </c>
      <c r="H15" s="29">
        <f t="shared" si="1"/>
        <v>82.1</v>
      </c>
      <c r="I15" s="29">
        <f t="shared" si="2"/>
        <v>72.77</v>
      </c>
      <c r="K15" s="10"/>
    </row>
    <row r="16" spans="1:9" ht="15" customHeight="1">
      <c r="A16" s="50" t="s">
        <v>4</v>
      </c>
      <c r="B16" s="51"/>
      <c r="C16" s="7">
        <f>SUM(C9:C15)</f>
        <v>110635910.67</v>
      </c>
      <c r="D16" s="30">
        <f>SUM(D9:D15)</f>
        <v>75254388.77</v>
      </c>
      <c r="E16" s="30">
        <f>SUM(E9:E15)</f>
        <v>69960841</v>
      </c>
      <c r="F16" s="30">
        <f>SUM(F9:F15)</f>
        <v>1206819.63</v>
      </c>
      <c r="G16" s="30">
        <f>SUM(G9:G15)</f>
        <v>5293547.77</v>
      </c>
      <c r="H16" s="30">
        <f t="shared" si="1"/>
        <v>92.97</v>
      </c>
      <c r="I16" s="30">
        <f t="shared" si="2"/>
        <v>63.24</v>
      </c>
    </row>
    <row r="17" ht="12.75">
      <c r="K17" s="1"/>
    </row>
    <row r="19" spans="5:6" ht="12.75">
      <c r="E19" s="10"/>
      <c r="F19" s="18"/>
    </row>
    <row r="20" ht="12.75">
      <c r="E20" s="10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BM7" activePane="bottomLeft" state="frozen"/>
      <selection pane="topLeft" activeCell="A1" sqref="A1"/>
      <selection pane="bottomLeft" activeCell="F5" sqref="F5:F6"/>
    </sheetView>
  </sheetViews>
  <sheetFormatPr defaultColWidth="11.5742187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1" max="11" width="12.7109375" style="0" customWidth="1"/>
    <col min="12" max="12" width="11.7109375" style="0" bestFit="1" customWidth="1"/>
  </cols>
  <sheetData>
    <row r="1" spans="1:9" ht="15.7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">
        <v>46</v>
      </c>
      <c r="B2" s="45"/>
      <c r="C2" s="45"/>
      <c r="D2" s="45"/>
      <c r="E2" s="45"/>
      <c r="F2" s="45"/>
      <c r="G2" s="45"/>
      <c r="H2" s="45"/>
      <c r="I2" s="45"/>
    </row>
    <row r="4" spans="8:9" ht="12.75">
      <c r="H4" s="12"/>
      <c r="I4" s="12" t="s">
        <v>0</v>
      </c>
    </row>
    <row r="5" spans="1:10" ht="22.5" customHeight="1">
      <c r="A5" s="54" t="s">
        <v>5</v>
      </c>
      <c r="B5" s="54"/>
      <c r="C5" s="46" t="s">
        <v>1</v>
      </c>
      <c r="D5" s="47" t="s">
        <v>42</v>
      </c>
      <c r="E5" s="46" t="s">
        <v>45</v>
      </c>
      <c r="F5" s="41" t="s">
        <v>47</v>
      </c>
      <c r="G5" s="47" t="s">
        <v>41</v>
      </c>
      <c r="H5" s="52" t="s">
        <v>2</v>
      </c>
      <c r="I5" s="53"/>
      <c r="J5" s="17"/>
    </row>
    <row r="6" spans="1:9" ht="27.75" customHeight="1">
      <c r="A6" s="55"/>
      <c r="B6" s="55"/>
      <c r="C6" s="41"/>
      <c r="D6" s="48"/>
      <c r="E6" s="41"/>
      <c r="F6" s="42"/>
      <c r="G6" s="48"/>
      <c r="H6" s="13" t="s">
        <v>43</v>
      </c>
      <c r="I6" s="14" t="s">
        <v>3</v>
      </c>
    </row>
    <row r="7" spans="1:9" ht="36.75" customHeight="1">
      <c r="A7" s="39" t="s">
        <v>32</v>
      </c>
      <c r="B7" s="43"/>
      <c r="C7" s="26">
        <v>53800</v>
      </c>
      <c r="D7" s="26">
        <v>53200</v>
      </c>
      <c r="E7" s="26">
        <v>11405.4</v>
      </c>
      <c r="F7" s="26">
        <v>0</v>
      </c>
      <c r="G7" s="6">
        <f aca="true" t="shared" si="0" ref="G7:G14">D7-E7</f>
        <v>41794.6</v>
      </c>
      <c r="H7" s="6">
        <f aca="true" t="shared" si="1" ref="H7:H14">E7/D7*100</f>
        <v>21.44</v>
      </c>
      <c r="I7" s="6">
        <f aca="true" t="shared" si="2" ref="I7:I14">E7/C7*100</f>
        <v>21.2</v>
      </c>
    </row>
    <row r="8" spans="1:9" ht="37.5" customHeight="1">
      <c r="A8" s="39" t="s">
        <v>33</v>
      </c>
      <c r="B8" s="43"/>
      <c r="C8" s="26">
        <v>710400</v>
      </c>
      <c r="D8" s="26">
        <v>710400</v>
      </c>
      <c r="E8" s="26">
        <v>553819.22</v>
      </c>
      <c r="F8" s="26">
        <v>36567</v>
      </c>
      <c r="G8" s="6">
        <f t="shared" si="0"/>
        <v>156580.78</v>
      </c>
      <c r="H8" s="6">
        <f t="shared" si="1"/>
        <v>77.96</v>
      </c>
      <c r="I8" s="6">
        <f t="shared" si="2"/>
        <v>77.96</v>
      </c>
    </row>
    <row r="9" spans="1:12" ht="38.25" customHeight="1">
      <c r="A9" s="39" t="s">
        <v>34</v>
      </c>
      <c r="B9" s="40"/>
      <c r="C9" s="26">
        <v>1122495</v>
      </c>
      <c r="D9" s="26">
        <v>761248</v>
      </c>
      <c r="E9" s="26">
        <v>488248</v>
      </c>
      <c r="F9" s="26">
        <v>117000</v>
      </c>
      <c r="G9" s="6">
        <f t="shared" si="0"/>
        <v>273000</v>
      </c>
      <c r="H9" s="6">
        <f t="shared" si="1"/>
        <v>64.14</v>
      </c>
      <c r="I9" s="6">
        <f t="shared" si="2"/>
        <v>43.5</v>
      </c>
      <c r="J9" s="19"/>
      <c r="L9" s="10"/>
    </row>
    <row r="10" spans="1:11" ht="48" customHeight="1" hidden="1">
      <c r="A10" s="39" t="s">
        <v>35</v>
      </c>
      <c r="B10" s="43"/>
      <c r="C10" s="26"/>
      <c r="D10" s="26"/>
      <c r="E10" s="26"/>
      <c r="F10" s="26"/>
      <c r="G10" s="6">
        <f t="shared" si="0"/>
        <v>0</v>
      </c>
      <c r="H10" s="6"/>
      <c r="I10" s="6"/>
      <c r="K10" s="1"/>
    </row>
    <row r="11" spans="1:9" ht="68.25" customHeight="1">
      <c r="A11" s="39" t="s">
        <v>36</v>
      </c>
      <c r="B11" s="40"/>
      <c r="C11" s="26">
        <v>4220145.01</v>
      </c>
      <c r="D11" s="26">
        <v>4209345.01</v>
      </c>
      <c r="E11" s="26">
        <v>2875697.68</v>
      </c>
      <c r="F11" s="26">
        <v>130386.22</v>
      </c>
      <c r="G11" s="6">
        <f t="shared" si="0"/>
        <v>1333647.33</v>
      </c>
      <c r="H11" s="6">
        <f t="shared" si="1"/>
        <v>68.32</v>
      </c>
      <c r="I11" s="6">
        <f t="shared" si="2"/>
        <v>68.14</v>
      </c>
    </row>
    <row r="12" spans="1:9" ht="53.25" customHeight="1" hidden="1">
      <c r="A12" s="49" t="s">
        <v>38</v>
      </c>
      <c r="B12" s="40"/>
      <c r="C12" s="24"/>
      <c r="D12" s="24"/>
      <c r="E12" s="24">
        <v>0</v>
      </c>
      <c r="F12" s="23"/>
      <c r="G12" s="6">
        <f t="shared" si="0"/>
        <v>0</v>
      </c>
      <c r="H12" s="6"/>
      <c r="I12" s="6"/>
    </row>
    <row r="13" spans="1:9" ht="54" customHeight="1" hidden="1">
      <c r="A13" s="56"/>
      <c r="B13" s="57"/>
      <c r="C13" s="22"/>
      <c r="D13" s="22"/>
      <c r="E13" s="22"/>
      <c r="F13" s="23"/>
      <c r="G13" s="6">
        <f t="shared" si="0"/>
        <v>0</v>
      </c>
      <c r="H13" s="6" t="e">
        <f t="shared" si="1"/>
        <v>#DIV/0!</v>
      </c>
      <c r="I13" s="6" t="e">
        <f t="shared" si="2"/>
        <v>#DIV/0!</v>
      </c>
    </row>
    <row r="14" spans="1:9" ht="14.25">
      <c r="A14" s="50" t="s">
        <v>4</v>
      </c>
      <c r="B14" s="51"/>
      <c r="C14" s="25">
        <f>SUM(C7:C13)</f>
        <v>6106840.01</v>
      </c>
      <c r="D14" s="25">
        <f>SUM(D7:D13)</f>
        <v>5734193.01</v>
      </c>
      <c r="E14" s="25">
        <f>SUM(E7:E13)</f>
        <v>3929170.3</v>
      </c>
      <c r="F14" s="25">
        <f>SUM(F7:F13)</f>
        <v>283953.22</v>
      </c>
      <c r="G14" s="7">
        <f t="shared" si="0"/>
        <v>1805022.71</v>
      </c>
      <c r="H14" s="7">
        <f t="shared" si="1"/>
        <v>68.52</v>
      </c>
      <c r="I14" s="7">
        <f t="shared" si="2"/>
        <v>64.34</v>
      </c>
    </row>
  </sheetData>
  <sheetProtection/>
  <mergeCells count="17">
    <mergeCell ref="A12:B12"/>
    <mergeCell ref="A13:B13"/>
    <mergeCell ref="A14:B14"/>
    <mergeCell ref="G5:G6"/>
    <mergeCell ref="A10:B10"/>
    <mergeCell ref="A11:B11"/>
    <mergeCell ref="A8:B8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zoomScalePageLayoutView="0" workbookViewId="0" topLeftCell="A1">
      <selection activeCell="I29" sqref="I29"/>
    </sheetView>
  </sheetViews>
  <sheetFormatPr defaultColWidth="11.5742187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4.574218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11.57421875" style="2" customWidth="1"/>
  </cols>
  <sheetData>
    <row r="1" spans="1:12" ht="15.75">
      <c r="A1" s="20"/>
      <c r="B1" s="20"/>
      <c r="C1" s="20"/>
      <c r="D1" s="20"/>
      <c r="E1" s="20"/>
      <c r="F1" s="20"/>
      <c r="G1" s="21" t="s">
        <v>40</v>
      </c>
      <c r="H1" s="20"/>
      <c r="I1" s="20"/>
      <c r="J1" s="20"/>
      <c r="K1" s="20"/>
      <c r="L1" s="20"/>
    </row>
    <row r="2" spans="1:15" ht="15.75">
      <c r="A2" s="20"/>
      <c r="B2" s="20"/>
      <c r="C2" s="20"/>
      <c r="D2" s="20"/>
      <c r="E2" s="20"/>
      <c r="F2" s="20"/>
      <c r="G2" s="77" t="s">
        <v>46</v>
      </c>
      <c r="H2" s="77"/>
      <c r="I2" s="77"/>
      <c r="J2" s="77"/>
      <c r="K2" s="77"/>
      <c r="L2" s="77"/>
      <c r="M2" s="77"/>
      <c r="N2" s="77"/>
      <c r="O2" s="77"/>
    </row>
    <row r="3" spans="1:12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1:12" ht="12.75">
      <c r="K6" s="11"/>
      <c r="L6" s="11" t="s">
        <v>0</v>
      </c>
    </row>
    <row r="7" spans="1:12" ht="12" customHeight="1">
      <c r="A7" s="68" t="s">
        <v>30</v>
      </c>
      <c r="B7" s="68" t="s">
        <v>24</v>
      </c>
      <c r="C7" s="78"/>
      <c r="D7" s="78"/>
      <c r="E7" s="79"/>
      <c r="F7" s="46" t="s">
        <v>1</v>
      </c>
      <c r="G7" s="47" t="s">
        <v>42</v>
      </c>
      <c r="H7" s="46" t="s">
        <v>45</v>
      </c>
      <c r="I7" s="41" t="s">
        <v>44</v>
      </c>
      <c r="J7" s="47" t="s">
        <v>41</v>
      </c>
      <c r="K7" s="52" t="s">
        <v>2</v>
      </c>
      <c r="L7" s="53"/>
    </row>
    <row r="8" spans="1:12" ht="38.25" customHeight="1">
      <c r="A8" s="69"/>
      <c r="B8" s="69"/>
      <c r="C8" s="80"/>
      <c r="D8" s="80"/>
      <c r="E8" s="81"/>
      <c r="F8" s="41"/>
      <c r="G8" s="48"/>
      <c r="H8" s="41"/>
      <c r="I8" s="42"/>
      <c r="J8" s="48"/>
      <c r="K8" s="13" t="s">
        <v>43</v>
      </c>
      <c r="L8" s="14" t="s">
        <v>3</v>
      </c>
    </row>
    <row r="9" spans="1:12" ht="12.75">
      <c r="A9" s="8">
        <v>2111</v>
      </c>
      <c r="B9" s="61" t="s">
        <v>23</v>
      </c>
      <c r="C9" s="62"/>
      <c r="D9" s="62"/>
      <c r="E9" s="63"/>
      <c r="F9" s="31">
        <v>24944271</v>
      </c>
      <c r="G9" s="28">
        <v>18475471</v>
      </c>
      <c r="H9" s="28">
        <v>17174908.53</v>
      </c>
      <c r="I9" s="28">
        <v>713921.25</v>
      </c>
      <c r="J9" s="32">
        <f aca="true" t="shared" si="0" ref="J9:J29">G9-H9</f>
        <v>1300562.47</v>
      </c>
      <c r="K9" s="33">
        <f aca="true" t="shared" si="1" ref="K9:K30">H9/G9*100</f>
        <v>92.96</v>
      </c>
      <c r="L9" s="33">
        <f aca="true" t="shared" si="2" ref="L9:L30">H9/F9*100</f>
        <v>68.85</v>
      </c>
    </row>
    <row r="10" spans="1:12" ht="12.75">
      <c r="A10" s="8">
        <v>2120</v>
      </c>
      <c r="B10" s="64" t="s">
        <v>22</v>
      </c>
      <c r="C10" s="64"/>
      <c r="D10" s="64"/>
      <c r="E10" s="64"/>
      <c r="F10" s="31">
        <v>9115533</v>
      </c>
      <c r="G10" s="28">
        <v>6765389</v>
      </c>
      <c r="H10" s="28">
        <v>6312054.91</v>
      </c>
      <c r="I10" s="28">
        <v>269940.18</v>
      </c>
      <c r="J10" s="32">
        <f t="shared" si="0"/>
        <v>453334.09</v>
      </c>
      <c r="K10" s="33">
        <f t="shared" si="1"/>
        <v>93.3</v>
      </c>
      <c r="L10" s="33">
        <f t="shared" si="2"/>
        <v>69.25</v>
      </c>
    </row>
    <row r="11" spans="1:12" ht="12.75">
      <c r="A11" s="8">
        <v>2210</v>
      </c>
      <c r="B11" s="64" t="s">
        <v>21</v>
      </c>
      <c r="C11" s="64"/>
      <c r="D11" s="64"/>
      <c r="E11" s="64"/>
      <c r="F11" s="31">
        <v>357786.94</v>
      </c>
      <c r="G11" s="28">
        <v>266767.94</v>
      </c>
      <c r="H11" s="28">
        <v>228532.02</v>
      </c>
      <c r="I11" s="28">
        <v>0</v>
      </c>
      <c r="J11" s="32">
        <f t="shared" si="0"/>
        <v>38235.92</v>
      </c>
      <c r="K11" s="33">
        <f t="shared" si="1"/>
        <v>85.67</v>
      </c>
      <c r="L11" s="33">
        <f t="shared" si="2"/>
        <v>63.87</v>
      </c>
    </row>
    <row r="12" spans="1:12" ht="12.75">
      <c r="A12" s="8">
        <v>2220</v>
      </c>
      <c r="B12" s="64" t="s">
        <v>20</v>
      </c>
      <c r="C12" s="64"/>
      <c r="D12" s="64"/>
      <c r="E12" s="64"/>
      <c r="F12" s="31">
        <v>11200</v>
      </c>
      <c r="G12" s="28">
        <v>9400</v>
      </c>
      <c r="H12" s="28">
        <v>6755.55</v>
      </c>
      <c r="I12" s="28">
        <v>518.09</v>
      </c>
      <c r="J12" s="32">
        <f t="shared" si="0"/>
        <v>2644.45</v>
      </c>
      <c r="K12" s="33">
        <f t="shared" si="1"/>
        <v>71.87</v>
      </c>
      <c r="L12" s="33">
        <f t="shared" si="2"/>
        <v>60.32</v>
      </c>
    </row>
    <row r="13" spans="1:12" ht="12.75">
      <c r="A13" s="8">
        <v>2230</v>
      </c>
      <c r="B13" s="64" t="s">
        <v>19</v>
      </c>
      <c r="C13" s="64"/>
      <c r="D13" s="64"/>
      <c r="E13" s="64"/>
      <c r="F13" s="31">
        <v>1472477</v>
      </c>
      <c r="G13" s="28">
        <v>1131773</v>
      </c>
      <c r="H13" s="28">
        <v>892430.7</v>
      </c>
      <c r="I13" s="28">
        <v>36702.76</v>
      </c>
      <c r="J13" s="32">
        <f t="shared" si="0"/>
        <v>239342.3</v>
      </c>
      <c r="K13" s="33">
        <f t="shared" si="1"/>
        <v>78.85</v>
      </c>
      <c r="L13" s="33">
        <f t="shared" si="2"/>
        <v>60.61</v>
      </c>
    </row>
    <row r="14" spans="1:12" ht="12.75">
      <c r="A14" s="8">
        <v>2240</v>
      </c>
      <c r="B14" s="64" t="s">
        <v>18</v>
      </c>
      <c r="C14" s="64"/>
      <c r="D14" s="64"/>
      <c r="E14" s="64"/>
      <c r="F14" s="31">
        <v>1439487.3</v>
      </c>
      <c r="G14" s="28">
        <v>1221759.05</v>
      </c>
      <c r="H14" s="28">
        <v>1020908.07</v>
      </c>
      <c r="I14" s="28">
        <v>86103.95</v>
      </c>
      <c r="J14" s="32">
        <f t="shared" si="0"/>
        <v>200850.98</v>
      </c>
      <c r="K14" s="33">
        <f t="shared" si="1"/>
        <v>83.56</v>
      </c>
      <c r="L14" s="33">
        <f t="shared" si="2"/>
        <v>70.92</v>
      </c>
    </row>
    <row r="15" spans="1:12" ht="12.75">
      <c r="A15" s="8">
        <v>2250</v>
      </c>
      <c r="B15" s="64" t="s">
        <v>17</v>
      </c>
      <c r="C15" s="64"/>
      <c r="D15" s="64"/>
      <c r="E15" s="64"/>
      <c r="F15" s="31">
        <v>133351.47</v>
      </c>
      <c r="G15" s="28">
        <v>106882.47</v>
      </c>
      <c r="H15" s="28">
        <v>66775.97</v>
      </c>
      <c r="I15" s="28">
        <v>89.52</v>
      </c>
      <c r="J15" s="32">
        <f t="shared" si="0"/>
        <v>40106.5</v>
      </c>
      <c r="K15" s="33">
        <f t="shared" si="1"/>
        <v>62.48</v>
      </c>
      <c r="L15" s="33">
        <f t="shared" si="2"/>
        <v>50.08</v>
      </c>
    </row>
    <row r="16" spans="1:12" s="5" customFormat="1" ht="12.75">
      <c r="A16" s="9">
        <v>2270</v>
      </c>
      <c r="B16" s="74" t="s">
        <v>26</v>
      </c>
      <c r="C16" s="75"/>
      <c r="D16" s="75"/>
      <c r="E16" s="76"/>
      <c r="F16" s="34">
        <f>F17+F18+F19+F20+F21</f>
        <v>7608777</v>
      </c>
      <c r="G16" s="34">
        <f>G17+G18+G19+G20+G21</f>
        <v>5572729</v>
      </c>
      <c r="H16" s="34">
        <f>H17+H18+H19+H20+H21</f>
        <v>4112816.76</v>
      </c>
      <c r="I16" s="34">
        <f>I17+I18+I19+I20+I21</f>
        <v>14844.95</v>
      </c>
      <c r="J16" s="35">
        <f t="shared" si="0"/>
        <v>1459912.24</v>
      </c>
      <c r="K16" s="36">
        <f t="shared" si="1"/>
        <v>73.8</v>
      </c>
      <c r="L16" s="36">
        <f t="shared" si="2"/>
        <v>54.05</v>
      </c>
    </row>
    <row r="17" spans="1:12" ht="12.75">
      <c r="A17" s="8">
        <v>2271</v>
      </c>
      <c r="B17" s="64" t="s">
        <v>16</v>
      </c>
      <c r="C17" s="64"/>
      <c r="D17" s="64"/>
      <c r="E17" s="64"/>
      <c r="F17" s="31">
        <v>5153271</v>
      </c>
      <c r="G17" s="28">
        <v>3908910</v>
      </c>
      <c r="H17" s="28">
        <v>2599934.73</v>
      </c>
      <c r="I17" s="28">
        <v>0</v>
      </c>
      <c r="J17" s="32">
        <f t="shared" si="0"/>
        <v>1308975.27</v>
      </c>
      <c r="K17" s="33">
        <f t="shared" si="1"/>
        <v>66.51</v>
      </c>
      <c r="L17" s="33">
        <f t="shared" si="2"/>
        <v>50.45</v>
      </c>
    </row>
    <row r="18" spans="1:12" ht="12.75">
      <c r="A18" s="8">
        <v>2272</v>
      </c>
      <c r="B18" s="64" t="s">
        <v>15</v>
      </c>
      <c r="C18" s="64"/>
      <c r="D18" s="64"/>
      <c r="E18" s="64"/>
      <c r="F18" s="31">
        <v>98086</v>
      </c>
      <c r="G18" s="28">
        <v>74187</v>
      </c>
      <c r="H18" s="28">
        <v>60039.54</v>
      </c>
      <c r="I18" s="28">
        <v>127.79</v>
      </c>
      <c r="J18" s="32">
        <f t="shared" si="0"/>
        <v>14147.46</v>
      </c>
      <c r="K18" s="33">
        <f t="shared" si="1"/>
        <v>80.93</v>
      </c>
      <c r="L18" s="33">
        <f t="shared" si="2"/>
        <v>61.21</v>
      </c>
    </row>
    <row r="19" spans="1:12" ht="12.75">
      <c r="A19" s="8">
        <v>2273</v>
      </c>
      <c r="B19" s="64" t="s">
        <v>14</v>
      </c>
      <c r="C19" s="64"/>
      <c r="D19" s="64"/>
      <c r="E19" s="64"/>
      <c r="F19" s="31">
        <v>897317</v>
      </c>
      <c r="G19" s="28">
        <v>632385</v>
      </c>
      <c r="H19" s="28">
        <v>570524.96</v>
      </c>
      <c r="I19" s="28">
        <v>14717.16</v>
      </c>
      <c r="J19" s="32">
        <f t="shared" si="0"/>
        <v>61860.04</v>
      </c>
      <c r="K19" s="33">
        <f t="shared" si="1"/>
        <v>90.22</v>
      </c>
      <c r="L19" s="33">
        <f t="shared" si="2"/>
        <v>63.58</v>
      </c>
    </row>
    <row r="20" spans="1:12" ht="12.75">
      <c r="A20" s="8">
        <v>2274</v>
      </c>
      <c r="B20" s="64" t="s">
        <v>13</v>
      </c>
      <c r="C20" s="64"/>
      <c r="D20" s="64"/>
      <c r="E20" s="64"/>
      <c r="F20" s="31">
        <v>1371356</v>
      </c>
      <c r="G20" s="28">
        <v>868500</v>
      </c>
      <c r="H20" s="28">
        <v>860267.53</v>
      </c>
      <c r="I20" s="28">
        <v>0</v>
      </c>
      <c r="J20" s="32">
        <f t="shared" si="0"/>
        <v>8232.47</v>
      </c>
      <c r="K20" s="33">
        <f t="shared" si="1"/>
        <v>99.05</v>
      </c>
      <c r="L20" s="33">
        <f t="shared" si="2"/>
        <v>62.73</v>
      </c>
    </row>
    <row r="21" spans="1:12" ht="12.75">
      <c r="A21" s="8">
        <v>2275</v>
      </c>
      <c r="B21" s="64" t="s">
        <v>12</v>
      </c>
      <c r="C21" s="64"/>
      <c r="D21" s="64"/>
      <c r="E21" s="64"/>
      <c r="F21" s="31">
        <v>88747</v>
      </c>
      <c r="G21" s="28">
        <v>88747</v>
      </c>
      <c r="H21" s="28">
        <v>22050</v>
      </c>
      <c r="I21" s="28">
        <v>0</v>
      </c>
      <c r="J21" s="32">
        <f t="shared" si="0"/>
        <v>66697</v>
      </c>
      <c r="K21" s="33"/>
      <c r="L21" s="33">
        <f t="shared" si="2"/>
        <v>24.85</v>
      </c>
    </row>
    <row r="22" spans="1:12" ht="45" customHeight="1">
      <c r="A22" s="8">
        <v>2282</v>
      </c>
      <c r="B22" s="73" t="s">
        <v>11</v>
      </c>
      <c r="C22" s="73"/>
      <c r="D22" s="73"/>
      <c r="E22" s="73"/>
      <c r="F22" s="31">
        <v>11960</v>
      </c>
      <c r="G22" s="31">
        <v>11960</v>
      </c>
      <c r="H22" s="31">
        <v>2160</v>
      </c>
      <c r="I22" s="32"/>
      <c r="J22" s="32">
        <f t="shared" si="0"/>
        <v>9800</v>
      </c>
      <c r="K22" s="33">
        <f t="shared" si="1"/>
        <v>18.06</v>
      </c>
      <c r="L22" s="33">
        <f t="shared" si="2"/>
        <v>18.06</v>
      </c>
    </row>
    <row r="23" spans="1:12" ht="23.25" customHeight="1">
      <c r="A23" s="8">
        <v>2610</v>
      </c>
      <c r="B23" s="73" t="s">
        <v>10</v>
      </c>
      <c r="C23" s="73"/>
      <c r="D23" s="73"/>
      <c r="E23" s="73"/>
      <c r="F23" s="31">
        <v>1623100</v>
      </c>
      <c r="G23" s="28">
        <v>1310100</v>
      </c>
      <c r="H23" s="28">
        <v>1229263.45</v>
      </c>
      <c r="I23" s="28">
        <v>83697.47</v>
      </c>
      <c r="J23" s="32">
        <f t="shared" si="0"/>
        <v>80836.55</v>
      </c>
      <c r="K23" s="33">
        <f t="shared" si="1"/>
        <v>93.83</v>
      </c>
      <c r="L23" s="33">
        <f t="shared" si="2"/>
        <v>75.74</v>
      </c>
    </row>
    <row r="24" spans="1:12" ht="23.25" customHeight="1">
      <c r="A24" s="8">
        <v>2620</v>
      </c>
      <c r="B24" s="70" t="s">
        <v>28</v>
      </c>
      <c r="C24" s="71"/>
      <c r="D24" s="71"/>
      <c r="E24" s="72"/>
      <c r="F24" s="31">
        <v>132200</v>
      </c>
      <c r="G24" s="28">
        <v>128700</v>
      </c>
      <c r="H24" s="28">
        <v>128700</v>
      </c>
      <c r="I24" s="28">
        <v>1000</v>
      </c>
      <c r="J24" s="32">
        <f t="shared" si="0"/>
        <v>0</v>
      </c>
      <c r="K24" s="33">
        <f t="shared" si="1"/>
        <v>100</v>
      </c>
      <c r="L24" s="33">
        <f t="shared" si="2"/>
        <v>97.35</v>
      </c>
    </row>
    <row r="25" spans="1:12" ht="12.75">
      <c r="A25" s="8">
        <v>2710</v>
      </c>
      <c r="B25" s="64" t="s">
        <v>9</v>
      </c>
      <c r="C25" s="64"/>
      <c r="D25" s="64"/>
      <c r="E25" s="64"/>
      <c r="F25" s="37"/>
      <c r="G25" s="32"/>
      <c r="H25" s="32"/>
      <c r="I25" s="32"/>
      <c r="J25" s="32">
        <f t="shared" si="0"/>
        <v>0</v>
      </c>
      <c r="K25" s="33"/>
      <c r="L25" s="33"/>
    </row>
    <row r="26" spans="1:12" ht="12.75">
      <c r="A26" s="8">
        <v>2720</v>
      </c>
      <c r="B26" s="64" t="s">
        <v>8</v>
      </c>
      <c r="C26" s="64"/>
      <c r="D26" s="64"/>
      <c r="E26" s="64"/>
      <c r="F26" s="37"/>
      <c r="G26" s="32"/>
      <c r="H26" s="32"/>
      <c r="I26" s="32"/>
      <c r="J26" s="32">
        <f t="shared" si="0"/>
        <v>0</v>
      </c>
      <c r="K26" s="33"/>
      <c r="L26" s="33"/>
    </row>
    <row r="27" spans="1:12" ht="12.75">
      <c r="A27" s="8">
        <v>2730</v>
      </c>
      <c r="B27" s="64" t="s">
        <v>7</v>
      </c>
      <c r="C27" s="64"/>
      <c r="D27" s="64"/>
      <c r="E27" s="64"/>
      <c r="F27" s="31">
        <v>63714935</v>
      </c>
      <c r="G27" s="28">
        <v>40201612.35</v>
      </c>
      <c r="H27" s="28">
        <v>38765675.71</v>
      </c>
      <c r="I27" s="28">
        <v>0</v>
      </c>
      <c r="J27" s="32">
        <f t="shared" si="0"/>
        <v>1435936.64</v>
      </c>
      <c r="K27" s="33">
        <f t="shared" si="1"/>
        <v>96.43</v>
      </c>
      <c r="L27" s="33">
        <f t="shared" si="2"/>
        <v>60.84</v>
      </c>
    </row>
    <row r="28" spans="1:12" ht="12.75">
      <c r="A28" s="8">
        <v>2800</v>
      </c>
      <c r="B28" s="64" t="s">
        <v>6</v>
      </c>
      <c r="C28" s="64"/>
      <c r="D28" s="64"/>
      <c r="E28" s="64"/>
      <c r="F28" s="31">
        <v>26171.96</v>
      </c>
      <c r="G28" s="28">
        <v>23784.96</v>
      </c>
      <c r="H28" s="28">
        <v>19859.33</v>
      </c>
      <c r="I28" s="28">
        <v>1.46</v>
      </c>
      <c r="J28" s="32">
        <f t="shared" si="0"/>
        <v>3925.63</v>
      </c>
      <c r="K28" s="33">
        <f t="shared" si="1"/>
        <v>83.5</v>
      </c>
      <c r="L28" s="33">
        <f t="shared" si="2"/>
        <v>75.88</v>
      </c>
    </row>
    <row r="29" spans="1:12" ht="12.75">
      <c r="A29" s="8">
        <v>9000</v>
      </c>
      <c r="B29" s="61" t="s">
        <v>29</v>
      </c>
      <c r="C29" s="62"/>
      <c r="D29" s="62"/>
      <c r="E29" s="63"/>
      <c r="F29" s="31">
        <v>44660</v>
      </c>
      <c r="G29" s="28">
        <v>28060</v>
      </c>
      <c r="H29" s="28">
        <v>0</v>
      </c>
      <c r="I29" s="28">
        <v>0</v>
      </c>
      <c r="J29" s="32">
        <f t="shared" si="0"/>
        <v>28060</v>
      </c>
      <c r="K29" s="33">
        <f>H29/G29*100</f>
        <v>0</v>
      </c>
      <c r="L29" s="33">
        <f t="shared" si="2"/>
        <v>0</v>
      </c>
    </row>
    <row r="30" spans="1:12" ht="25.5" customHeight="1">
      <c r="A30" s="9">
        <v>3000</v>
      </c>
      <c r="B30" s="65" t="s">
        <v>27</v>
      </c>
      <c r="C30" s="66"/>
      <c r="D30" s="66"/>
      <c r="E30" s="67"/>
      <c r="F30" s="34">
        <f>'18.09.2015 (капітальні)'!C14</f>
        <v>6106840.01</v>
      </c>
      <c r="G30" s="34">
        <f>'18.09.2015 (капітальні)'!D14</f>
        <v>5734193.01</v>
      </c>
      <c r="H30" s="34">
        <f>'18.09.2015 (капітальні)'!E14</f>
        <v>3929170.3</v>
      </c>
      <c r="I30" s="34">
        <f>'18.09.2015 (капітальні)'!F14</f>
        <v>283953.22</v>
      </c>
      <c r="J30" s="34">
        <f>'18.09.2015 (капітальні)'!G14</f>
        <v>1805022.71</v>
      </c>
      <c r="K30" s="38">
        <f t="shared" si="1"/>
        <v>68.52</v>
      </c>
      <c r="L30" s="36">
        <f t="shared" si="2"/>
        <v>64.34</v>
      </c>
    </row>
    <row r="31" spans="1:12" ht="12.75">
      <c r="A31" s="58" t="s">
        <v>25</v>
      </c>
      <c r="B31" s="59"/>
      <c r="C31" s="59"/>
      <c r="D31" s="59"/>
      <c r="E31" s="60"/>
      <c r="F31" s="35">
        <f>SUM(F9:F30)-F17-F18-F19-F20-F21</f>
        <v>116742750.68</v>
      </c>
      <c r="G31" s="35">
        <f>SUM(G9:G30)-G17-G18-G19-G20-G21</f>
        <v>80988581.78</v>
      </c>
      <c r="H31" s="35">
        <f>SUM(H9:H30)-H17-H18-H19-H20-H21</f>
        <v>73890011.3</v>
      </c>
      <c r="I31" s="35">
        <f>SUM(I9:I30)-I17-I18-I19-I20-I21</f>
        <v>1490772.85</v>
      </c>
      <c r="J31" s="35">
        <f>SUM(J9:J30)-J17-J18-J19-J20-J21</f>
        <v>7098570.48</v>
      </c>
      <c r="K31" s="36">
        <f>H31/G31*100</f>
        <v>91.24</v>
      </c>
      <c r="L31" s="36">
        <f>H31/F31*100</f>
        <v>63.29</v>
      </c>
    </row>
    <row r="32" spans="6:14" ht="12.75">
      <c r="F32" s="16"/>
      <c r="G32" s="16"/>
      <c r="H32" s="16"/>
      <c r="I32" s="16"/>
      <c r="N32" s="3"/>
    </row>
    <row r="33" spans="6:12" ht="12.75">
      <c r="F33" s="4">
        <f>F31-F30</f>
        <v>110635910.67</v>
      </c>
      <c r="G33" s="4">
        <f>G31-G30</f>
        <v>75254388.77</v>
      </c>
      <c r="H33" s="4">
        <f>H31-H30</f>
        <v>69960841</v>
      </c>
      <c r="I33" s="4">
        <f>I31-I30</f>
        <v>1206819.63</v>
      </c>
      <c r="J33" s="4">
        <f>J31-J30</f>
        <v>5293547.77</v>
      </c>
      <c r="K33" s="4"/>
      <c r="L33" s="4"/>
    </row>
    <row r="34" spans="6:10" ht="12.75">
      <c r="F34" s="15"/>
      <c r="G34" s="15"/>
      <c r="H34" s="15"/>
      <c r="I34" s="15"/>
      <c r="J34" s="15"/>
    </row>
    <row r="35" spans="6:12" ht="12.75">
      <c r="F35" s="4"/>
      <c r="G35" s="4"/>
      <c r="H35" s="4"/>
      <c r="I35" s="4"/>
      <c r="J35" s="4"/>
      <c r="K35" s="4"/>
      <c r="L35" s="4"/>
    </row>
    <row r="36" spans="6:10" ht="12.75">
      <c r="F36" s="15"/>
      <c r="G36" s="15"/>
      <c r="H36" s="15"/>
      <c r="I36" s="15"/>
      <c r="J36" s="15"/>
    </row>
    <row r="37" spans="6:10" ht="12.75">
      <c r="F37" s="4"/>
      <c r="G37" s="4"/>
      <c r="H37" s="4"/>
      <c r="I37" s="4"/>
      <c r="J37" s="4"/>
    </row>
    <row r="38" spans="6:9" ht="12.75">
      <c r="F38" s="4"/>
      <c r="G38" s="4"/>
      <c r="H38" s="4"/>
      <c r="I38" s="4"/>
    </row>
    <row r="39" spans="6:10" ht="12.75">
      <c r="F39" s="4"/>
      <c r="G39" s="4"/>
      <c r="H39" s="4"/>
      <c r="I39" s="4"/>
      <c r="J39" s="4"/>
    </row>
    <row r="40" spans="6:10" ht="12.75">
      <c r="F40" s="4"/>
      <c r="G40" s="4"/>
      <c r="H40" s="4"/>
      <c r="I40" s="4"/>
      <c r="J40" s="4"/>
    </row>
    <row r="42" spans="6:10" ht="12.75">
      <c r="F42" s="4"/>
      <c r="G42" s="4"/>
      <c r="H42" s="4"/>
      <c r="I42" s="4"/>
      <c r="J42" s="4"/>
    </row>
    <row r="43" spans="6:10" ht="12.75">
      <c r="F43" s="4"/>
      <c r="G43" s="4"/>
      <c r="H43" s="4"/>
      <c r="I43" s="4"/>
      <c r="J43" s="4"/>
    </row>
  </sheetData>
  <sheetProtection/>
  <mergeCells count="32">
    <mergeCell ref="G2:O2"/>
    <mergeCell ref="K7:L7"/>
    <mergeCell ref="F7:F8"/>
    <mergeCell ref="B7:E8"/>
    <mergeCell ref="J7:J8"/>
    <mergeCell ref="H7:H8"/>
    <mergeCell ref="B14:E14"/>
    <mergeCell ref="B13:E13"/>
    <mergeCell ref="B26:E26"/>
    <mergeCell ref="B27:E27"/>
    <mergeCell ref="B15:E15"/>
    <mergeCell ref="B19:E19"/>
    <mergeCell ref="A7:A8"/>
    <mergeCell ref="I7:I8"/>
    <mergeCell ref="G7:G8"/>
    <mergeCell ref="B24:E24"/>
    <mergeCell ref="B18:E18"/>
    <mergeCell ref="B22:E22"/>
    <mergeCell ref="B16:E16"/>
    <mergeCell ref="B23:E23"/>
    <mergeCell ref="B20:E20"/>
    <mergeCell ref="B17:E17"/>
    <mergeCell ref="A31:E31"/>
    <mergeCell ref="B9:E9"/>
    <mergeCell ref="B10:E10"/>
    <mergeCell ref="B11:E11"/>
    <mergeCell ref="B12:E12"/>
    <mergeCell ref="B28:E28"/>
    <mergeCell ref="B30:E30"/>
    <mergeCell ref="B21:E21"/>
    <mergeCell ref="B25:E25"/>
    <mergeCell ref="B29:E2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2015-09-04T12:52:20Z</cp:lastPrinted>
  <dcterms:created xsi:type="dcterms:W3CDTF">2015-03-10T06:31:09Z</dcterms:created>
  <dcterms:modified xsi:type="dcterms:W3CDTF">2015-09-18T12:47:39Z</dcterms:modified>
  <cp:category/>
  <cp:version/>
  <cp:contentType/>
  <cp:contentStatus/>
</cp:coreProperties>
</file>